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 Final" sheetId="1" state="visible" r:id="rId2"/>
    <sheet name="Sheet1" sheetId="2" state="visible" r:id="rId3"/>
  </sheets>
  <definedNames>
    <definedName function="false" hidden="false" localSheetId="0" name="_xlnm.Print_Area" vbProcedure="false">'2021 Final'!$A$1:$N$58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<sst xmlns="http://schemas.openxmlformats.org/spreadsheetml/2006/main" count="57" uniqueCount="45">
  <si>
    <t xml:space="preserve">Gloucestershire County Scout Council</t>
  </si>
  <si>
    <t xml:space="preserve">Income &amp; Expenditure Account - Year ended 31st March 2021</t>
  </si>
  <si>
    <t xml:space="preserve">This is provided for ease of reference and is a summary of Income &amp; expenditure as reported in</t>
  </si>
  <si>
    <t xml:space="preserve">the Trustees' Report and Financial Statements.</t>
  </si>
  <si>
    <t xml:space="preserve">2021</t>
  </si>
  <si>
    <t xml:space="preserve">2020</t>
  </si>
  <si>
    <t xml:space="preserve">Net</t>
  </si>
  <si>
    <t xml:space="preserve">Income</t>
  </si>
  <si>
    <t xml:space="preserve">Expenditure</t>
  </si>
  <si>
    <t xml:space="preserve">income/(cost)</t>
  </si>
  <si>
    <t xml:space="preserve">£</t>
  </si>
  <si>
    <t xml:space="preserve">Funded by membership subscriptions</t>
  </si>
  <si>
    <t xml:space="preserve">Membership subscriptions</t>
  </si>
  <si>
    <t xml:space="preserve">County administration</t>
  </si>
  <si>
    <t xml:space="preserve">Cranham Scouting Centre</t>
  </si>
  <si>
    <t xml:space="preserve">Government Covid Grants</t>
  </si>
  <si>
    <t xml:space="preserve">County officers expenses etc.</t>
  </si>
  <si>
    <t xml:space="preserve">Adult training</t>
  </si>
  <si>
    <t xml:space="preserve">Adult Awards &amp; Adult events</t>
  </si>
  <si>
    <t xml:space="preserve">Scouting Operations (Programme)</t>
  </si>
  <si>
    <t xml:space="preserve">Media &amp; Communications</t>
  </si>
  <si>
    <t xml:space="preserve">South West Region subscription</t>
  </si>
  <si>
    <t xml:space="preserve">Scouting development project</t>
  </si>
  <si>
    <t xml:space="preserve">Insurances (excluding Cranham)</t>
  </si>
  <si>
    <t xml:space="preserve">Governance costs</t>
  </si>
  <si>
    <t xml:space="preserve">Depreciation</t>
  </si>
  <si>
    <t xml:space="preserve">Net income/(cost)</t>
  </si>
  <si>
    <t xml:space="preserve">Self-funded events &amp; activities</t>
  </si>
  <si>
    <t xml:space="preserve">Strategy &amp; Evolution - 2019 Events</t>
  </si>
  <si>
    <t xml:space="preserve">Strategy &amp; Evolution - 2020 Cancelled</t>
  </si>
  <si>
    <t xml:space="preserve">Strategy &amp; Evolution - 2021 Cancelled</t>
  </si>
  <si>
    <t xml:space="preserve">World Scout Jamboree 2019</t>
  </si>
  <si>
    <t xml:space="preserve">Haarlem 2019</t>
  </si>
  <si>
    <t xml:space="preserve">Tall Ships 2019</t>
  </si>
  <si>
    <t xml:space="preserve">Other</t>
  </si>
  <si>
    <t xml:space="preserve">Funded from other income and reserves</t>
  </si>
  <si>
    <t xml:space="preserve">Investment income</t>
  </si>
  <si>
    <t xml:space="preserve">Donations - Restricted</t>
  </si>
  <si>
    <t xml:space="preserve">Donations - Unrestricted</t>
  </si>
  <si>
    <t xml:space="preserve">Gift Aid reclaimed</t>
  </si>
  <si>
    <t xml:space="preserve">Support fund payments</t>
  </si>
  <si>
    <t xml:space="preserve">WSJ 2019 - leader team support</t>
  </si>
  <si>
    <t xml:space="preserve">Cranham - exceptional prior year cost</t>
  </si>
  <si>
    <t xml:space="preserve">Total income/expenditure for the year</t>
  </si>
  <si>
    <t xml:space="preserve">Surplus for the year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</si>
</sst>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;[RED]\-#,##0.00"/>
    <numFmt numFmtId="166" formatCode="#,##0;[RED]\-#,##0"/>
    <numFmt numFmtId="167" formatCode="#,##0;\-#,##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i val="true"/>
      <sz val="11"/>
      <name val="Calibri"/>
      <family val="2"/>
      <charset val="1"/>
    </font>
    <font>
      <b val="true"/>
      <sz val="20"/>
      <name val="Calibri"/>
      <family val="2"/>
      <charset val="1"/>
    </font>
    <font>
      <b val="true"/>
      <i val="true"/>
      <sz val="20"/>
      <name val="Calibri"/>
      <family val="2"/>
      <charset val="1"/>
    </font>
    <font>
      <b val="true"/>
      <sz val="18"/>
      <name val="Calibri"/>
      <family val="2"/>
      <charset val="1"/>
    </font>
    <font>
      <sz val="12"/>
      <name val="Calibri"/>
      <family val="2"/>
      <charset val="1"/>
    </font>
    <font>
      <i val="true"/>
      <sz val="12"/>
      <name val="Calibri"/>
      <family val="2"/>
      <charset val="1"/>
    </font>
    <font>
      <b val="true"/>
      <sz val="12"/>
      <name val="Calibri"/>
      <family val="2"/>
      <charset val="1"/>
    </font>
    <font>
      <b val="true"/>
      <i val="true"/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2.85"/>
    <col collapsed="false" customWidth="true" hidden="false" outlineLevel="0" max="2" min="2" style="1" width="14.7"/>
    <col collapsed="false" customWidth="true" hidden="false" outlineLevel="0" max="4" min="3" style="1" width="9.14"/>
    <col collapsed="false" customWidth="true" hidden="false" outlineLevel="0" max="5" min="5" style="1" width="4.29"/>
    <col collapsed="false" customWidth="true" hidden="false" outlineLevel="0" max="6" min="6" style="1" width="10"/>
    <col collapsed="false" customWidth="true" hidden="false" outlineLevel="0" max="7" min="7" style="1" width="11.86"/>
    <col collapsed="false" customWidth="true" hidden="false" outlineLevel="0" max="8" min="8" style="1" width="2.85"/>
    <col collapsed="false" customWidth="true" hidden="false" outlineLevel="0" max="9" min="9" style="1" width="10.58"/>
    <col collapsed="false" customWidth="true" hidden="false" outlineLevel="0" max="10" min="10" style="1" width="9.85"/>
    <col collapsed="false" customWidth="true" hidden="true" outlineLevel="0" max="12" min="11" style="1" width="9.14"/>
    <col collapsed="false" customWidth="true" hidden="false" outlineLevel="0" max="13" min="13" style="2" width="11.42"/>
    <col collapsed="false" customWidth="true" hidden="false" outlineLevel="0" max="14" min="14" style="1" width="2.29"/>
    <col collapsed="false" customWidth="false" hidden="false" outlineLevel="0" max="1024" min="15" style="3" width="8.67"/>
  </cols>
  <sheetData>
    <row r="1" customFormat="false" ht="24.45" hidden="false" customHeight="false" outlineLevel="0" collapsed="false">
      <c r="A1" s="4" t="s">
        <v>0</v>
      </c>
      <c r="B1" s="5"/>
      <c r="C1" s="5"/>
      <c r="D1" s="5"/>
      <c r="E1" s="6"/>
      <c r="F1" s="5"/>
      <c r="G1" s="5"/>
      <c r="H1" s="7"/>
      <c r="I1" s="5"/>
      <c r="J1" s="5"/>
      <c r="K1" s="8"/>
      <c r="L1" s="8"/>
      <c r="M1" s="9"/>
      <c r="N1" s="5"/>
    </row>
    <row r="2" customFormat="false" ht="11.25" hidden="false" customHeight="true" outlineLevel="0" collapsed="false">
      <c r="A2" s="5"/>
      <c r="B2" s="5"/>
      <c r="C2" s="5"/>
      <c r="D2" s="5"/>
      <c r="E2" s="6"/>
      <c r="F2" s="5"/>
      <c r="G2" s="5"/>
      <c r="H2" s="7"/>
      <c r="I2" s="5"/>
      <c r="J2" s="5"/>
      <c r="K2" s="8"/>
      <c r="L2" s="8"/>
      <c r="M2" s="10"/>
      <c r="N2" s="5"/>
    </row>
    <row r="3" customFormat="false" ht="23.25" hidden="false" customHeight="false" outlineLevel="0" collapsed="false">
      <c r="A3" s="11" t="s">
        <v>1</v>
      </c>
      <c r="B3" s="5"/>
      <c r="C3" s="5"/>
      <c r="D3" s="5"/>
      <c r="E3" s="6"/>
      <c r="F3" s="5"/>
      <c r="G3" s="5"/>
      <c r="H3" s="7"/>
      <c r="I3" s="5"/>
      <c r="J3" s="5"/>
      <c r="K3" s="5"/>
      <c r="L3" s="5"/>
      <c r="M3" s="10"/>
      <c r="N3" s="5"/>
    </row>
    <row r="4" customFormat="false" ht="9.75" hidden="false" customHeight="true" outlineLevel="0" collapsed="false">
      <c r="A4" s="11"/>
      <c r="B4" s="5"/>
      <c r="C4" s="5"/>
      <c r="D4" s="5"/>
      <c r="E4" s="6"/>
      <c r="F4" s="5"/>
      <c r="G4" s="5"/>
      <c r="H4" s="7"/>
      <c r="I4" s="5"/>
      <c r="J4" s="5"/>
      <c r="K4" s="5"/>
      <c r="L4" s="5"/>
      <c r="M4" s="10"/>
      <c r="N4" s="5"/>
    </row>
    <row r="5" customFormat="false" ht="15" hidden="false" customHeight="true" outlineLevel="0" collapsed="false">
      <c r="A5" s="12" t="s">
        <v>2</v>
      </c>
      <c r="B5" s="12"/>
      <c r="C5" s="12"/>
      <c r="D5" s="12"/>
      <c r="E5" s="13"/>
      <c r="F5" s="12"/>
      <c r="G5" s="12"/>
      <c r="H5" s="14"/>
      <c r="I5" s="12"/>
      <c r="J5" s="12"/>
      <c r="K5" s="12"/>
      <c r="L5" s="12"/>
      <c r="M5" s="15"/>
      <c r="N5" s="5"/>
    </row>
    <row r="6" customFormat="false" ht="15" hidden="false" customHeight="true" outlineLevel="0" collapsed="false">
      <c r="A6" s="16" t="s">
        <v>3</v>
      </c>
      <c r="B6" s="12"/>
      <c r="C6" s="12"/>
      <c r="D6" s="12"/>
      <c r="E6" s="13"/>
      <c r="F6" s="12"/>
      <c r="G6" s="12"/>
      <c r="H6" s="14"/>
      <c r="I6" s="17"/>
      <c r="J6" s="12"/>
      <c r="K6" s="12"/>
      <c r="L6" s="12"/>
      <c r="M6" s="15"/>
      <c r="N6" s="5"/>
    </row>
    <row r="7" customFormat="false" ht="9.75" hidden="false" customHeight="true" outlineLevel="0" collapsed="false">
      <c r="A7" s="18"/>
      <c r="B7" s="12"/>
      <c r="C7" s="12"/>
      <c r="D7" s="12"/>
      <c r="E7" s="13"/>
      <c r="F7" s="12"/>
      <c r="G7" s="12"/>
      <c r="H7" s="14"/>
      <c r="I7" s="12"/>
      <c r="J7" s="12"/>
      <c r="K7" s="12"/>
      <c r="L7" s="12"/>
      <c r="M7" s="15"/>
      <c r="N7" s="5"/>
    </row>
    <row r="8" customFormat="false" ht="15.75" hidden="false" customHeight="false" outlineLevel="0" collapsed="false">
      <c r="A8" s="18"/>
      <c r="B8" s="12"/>
      <c r="C8" s="12"/>
      <c r="D8" s="12"/>
      <c r="E8" s="13"/>
      <c r="F8" s="17"/>
      <c r="G8" s="17"/>
      <c r="H8" s="19"/>
      <c r="I8" s="17" t="s">
        <v>4</v>
      </c>
      <c r="J8" s="18"/>
      <c r="K8" s="20"/>
      <c r="L8" s="12"/>
      <c r="M8" s="17" t="s">
        <v>5</v>
      </c>
      <c r="N8" s="5"/>
    </row>
    <row r="9" customFormat="false" ht="15.75" hidden="false" customHeight="false" outlineLevel="0" collapsed="false">
      <c r="A9" s="12"/>
      <c r="B9" s="12"/>
      <c r="C9" s="12"/>
      <c r="D9" s="12"/>
      <c r="E9" s="12"/>
      <c r="F9" s="12"/>
      <c r="G9" s="12"/>
      <c r="H9" s="14"/>
      <c r="I9" s="17" t="s">
        <v>6</v>
      </c>
      <c r="J9" s="12"/>
      <c r="K9" s="12"/>
      <c r="L9" s="21"/>
      <c r="M9" s="17" t="s">
        <v>6</v>
      </c>
      <c r="N9" s="5"/>
    </row>
    <row r="10" customFormat="false" ht="15.75" hidden="false" customHeight="false" outlineLevel="0" collapsed="false">
      <c r="A10" s="12"/>
      <c r="B10" s="12"/>
      <c r="C10" s="12"/>
      <c r="D10" s="12"/>
      <c r="E10" s="12"/>
      <c r="F10" s="17" t="s">
        <v>7</v>
      </c>
      <c r="G10" s="17" t="s">
        <v>8</v>
      </c>
      <c r="H10" s="19"/>
      <c r="I10" s="17" t="s">
        <v>9</v>
      </c>
      <c r="J10" s="12"/>
      <c r="K10" s="17" t="s">
        <v>7</v>
      </c>
      <c r="L10" s="17" t="s">
        <v>8</v>
      </c>
      <c r="M10" s="22" t="s">
        <v>9</v>
      </c>
      <c r="N10" s="5"/>
    </row>
    <row r="11" customFormat="false" ht="15.75" hidden="false" customHeight="false" outlineLevel="0" collapsed="false">
      <c r="A11" s="12"/>
      <c r="B11" s="12"/>
      <c r="C11" s="12"/>
      <c r="D11" s="12"/>
      <c r="E11" s="13"/>
      <c r="F11" s="23" t="s">
        <v>10</v>
      </c>
      <c r="G11" s="23" t="s">
        <v>10</v>
      </c>
      <c r="H11" s="24"/>
      <c r="I11" s="23" t="s">
        <v>10</v>
      </c>
      <c r="J11" s="23"/>
      <c r="K11" s="23" t="s">
        <v>10</v>
      </c>
      <c r="L11" s="23" t="s">
        <v>10</v>
      </c>
      <c r="M11" s="25" t="s">
        <v>10</v>
      </c>
      <c r="N11" s="5"/>
    </row>
    <row r="12" customFormat="false" ht="7.5" hidden="false" customHeight="true" outlineLevel="0" collapsed="false">
      <c r="A12" s="12"/>
      <c r="B12" s="12"/>
      <c r="C12" s="12"/>
      <c r="D12" s="12"/>
      <c r="E12" s="12"/>
      <c r="F12" s="17"/>
      <c r="G12" s="17"/>
      <c r="H12" s="19"/>
      <c r="I12" s="17"/>
      <c r="J12" s="12"/>
      <c r="K12" s="17"/>
      <c r="L12" s="17"/>
      <c r="M12" s="22"/>
      <c r="N12" s="5"/>
    </row>
    <row r="13" customFormat="false" ht="15.75" hidden="false" customHeight="false" outlineLevel="0" collapsed="false">
      <c r="A13" s="18" t="s">
        <v>11</v>
      </c>
      <c r="B13" s="12"/>
      <c r="C13" s="12"/>
      <c r="D13" s="12"/>
      <c r="E13" s="12"/>
      <c r="F13" s="12"/>
      <c r="G13" s="12"/>
      <c r="H13" s="14"/>
      <c r="I13" s="12"/>
      <c r="J13" s="12"/>
      <c r="K13" s="12"/>
      <c r="L13" s="21"/>
      <c r="M13" s="15"/>
      <c r="N13" s="5"/>
    </row>
    <row r="14" customFormat="false" ht="15.75" hidden="false" customHeight="false" outlineLevel="0" collapsed="false">
      <c r="A14" s="12"/>
      <c r="B14" s="12" t="s">
        <v>12</v>
      </c>
      <c r="C14" s="12"/>
      <c r="D14" s="12"/>
      <c r="E14" s="12"/>
      <c r="F14" s="26" t="n">
        <v>77415</v>
      </c>
      <c r="G14" s="26"/>
      <c r="H14" s="27"/>
      <c r="I14" s="26" t="n">
        <f aca="false">+F14-G14</f>
        <v>77415</v>
      </c>
      <c r="J14" s="26"/>
      <c r="K14" s="26" t="n">
        <v>72503</v>
      </c>
      <c r="L14" s="26"/>
      <c r="M14" s="28" t="n">
        <v>76676</v>
      </c>
      <c r="N14" s="29"/>
    </row>
    <row r="15" customFormat="false" ht="15.75" hidden="false" customHeight="false" outlineLevel="0" collapsed="false">
      <c r="A15" s="12"/>
      <c r="B15" s="12" t="s">
        <v>13</v>
      </c>
      <c r="C15" s="12"/>
      <c r="D15" s="12"/>
      <c r="E15" s="12"/>
      <c r="F15" s="26"/>
      <c r="G15" s="26" t="n">
        <v>16891</v>
      </c>
      <c r="H15" s="27"/>
      <c r="I15" s="26" t="n">
        <f aca="false">+F15-G15</f>
        <v>-16891</v>
      </c>
      <c r="J15" s="26"/>
      <c r="K15" s="26" t="n">
        <v>140</v>
      </c>
      <c r="L15" s="26" t="n">
        <v>16966</v>
      </c>
      <c r="M15" s="28" t="n">
        <v>-19424</v>
      </c>
      <c r="N15" s="29"/>
    </row>
    <row r="16" customFormat="false" ht="15" hidden="false" customHeight="false" outlineLevel="0" collapsed="false">
      <c r="A16" s="12"/>
      <c r="B16" s="12" t="s">
        <v>14</v>
      </c>
      <c r="C16" s="12"/>
      <c r="D16" s="12"/>
      <c r="E16" s="12"/>
      <c r="F16" s="26" t="n">
        <v>5532</v>
      </c>
      <c r="G16" s="26" t="n">
        <f aca="false">58839-4487</f>
        <v>54352</v>
      </c>
      <c r="H16" s="27"/>
      <c r="I16" s="26" t="n">
        <f aca="false">+F16-G16</f>
        <v>-48820</v>
      </c>
      <c r="J16" s="26"/>
      <c r="K16" s="26" t="n">
        <v>79324</v>
      </c>
      <c r="L16" s="26" t="n">
        <v>112441</v>
      </c>
      <c r="M16" s="28" t="n">
        <f aca="false">-24577+7735</f>
        <v>-16842</v>
      </c>
      <c r="N16" s="29"/>
    </row>
    <row r="17" customFormat="false" ht="15.75" hidden="false" customHeight="false" outlineLevel="0" collapsed="false">
      <c r="A17" s="12"/>
      <c r="B17" s="12" t="s">
        <v>15</v>
      </c>
      <c r="C17" s="12"/>
      <c r="D17" s="12"/>
      <c r="E17" s="12"/>
      <c r="F17" s="26" t="n">
        <v>51968</v>
      </c>
      <c r="G17" s="26"/>
      <c r="H17" s="27"/>
      <c r="I17" s="26" t="n">
        <f aca="false">+F17-G17</f>
        <v>51968</v>
      </c>
      <c r="J17" s="26"/>
      <c r="K17" s="26"/>
      <c r="L17" s="26"/>
      <c r="M17" s="28" t="n">
        <v>0</v>
      </c>
      <c r="N17" s="29"/>
    </row>
    <row r="18" customFormat="false" ht="15.75" hidden="false" customHeight="false" outlineLevel="0" collapsed="false">
      <c r="A18" s="12"/>
      <c r="B18" s="12" t="s">
        <v>16</v>
      </c>
      <c r="C18" s="12"/>
      <c r="D18" s="12"/>
      <c r="E18" s="12"/>
      <c r="F18" s="26"/>
      <c r="G18" s="26" t="n">
        <v>-572</v>
      </c>
      <c r="H18" s="27"/>
      <c r="I18" s="26" t="n">
        <f aca="false">+F18-G18</f>
        <v>572</v>
      </c>
      <c r="J18" s="26"/>
      <c r="K18" s="26"/>
      <c r="L18" s="26" t="n">
        <v>7559</v>
      </c>
      <c r="M18" s="28" t="n">
        <v>-5604</v>
      </c>
      <c r="N18" s="29"/>
    </row>
    <row r="19" customFormat="false" ht="15.75" hidden="false" customHeight="false" outlineLevel="0" collapsed="false">
      <c r="A19" s="12"/>
      <c r="B19" s="12" t="s">
        <v>17</v>
      </c>
      <c r="C19" s="12"/>
      <c r="D19" s="12"/>
      <c r="E19" s="12"/>
      <c r="F19" s="26"/>
      <c r="G19" s="26" t="n">
        <v>32</v>
      </c>
      <c r="H19" s="27"/>
      <c r="I19" s="26" t="n">
        <f aca="false">+F19-G19</f>
        <v>-32</v>
      </c>
      <c r="J19" s="26"/>
      <c r="K19" s="26" t="n">
        <v>625</v>
      </c>
      <c r="L19" s="26" t="n">
        <v>6821</v>
      </c>
      <c r="M19" s="28" t="n">
        <v>-5320</v>
      </c>
      <c r="N19" s="29"/>
    </row>
    <row r="20" customFormat="false" ht="15.75" hidden="false" customHeight="false" outlineLevel="0" collapsed="false">
      <c r="A20" s="12"/>
      <c r="B20" s="12" t="s">
        <v>18</v>
      </c>
      <c r="C20" s="12"/>
      <c r="D20" s="12"/>
      <c r="E20" s="12"/>
      <c r="F20" s="26"/>
      <c r="G20" s="26" t="n">
        <v>78</v>
      </c>
      <c r="H20" s="27"/>
      <c r="I20" s="26" t="n">
        <f aca="false">+F20-G20</f>
        <v>-78</v>
      </c>
      <c r="J20" s="26"/>
      <c r="K20" s="26"/>
      <c r="L20" s="26"/>
      <c r="M20" s="28" t="n">
        <v>-532</v>
      </c>
      <c r="N20" s="29"/>
    </row>
    <row r="21" customFormat="false" ht="15.75" hidden="false" customHeight="false" outlineLevel="0" collapsed="false">
      <c r="A21" s="12"/>
      <c r="B21" s="12" t="s">
        <v>19</v>
      </c>
      <c r="C21" s="12"/>
      <c r="D21" s="12"/>
      <c r="E21" s="12"/>
      <c r="F21" s="26"/>
      <c r="G21" s="26" t="n">
        <v>0</v>
      </c>
      <c r="H21" s="27"/>
      <c r="I21" s="26" t="n">
        <f aca="false">+F21-G21</f>
        <v>0</v>
      </c>
      <c r="J21" s="26"/>
      <c r="K21" s="26"/>
      <c r="L21" s="26" t="n">
        <v>2305</v>
      </c>
      <c r="M21" s="28" t="n">
        <v>0</v>
      </c>
      <c r="N21" s="29"/>
    </row>
    <row r="22" customFormat="false" ht="15.75" hidden="false" customHeight="false" outlineLevel="0" collapsed="false">
      <c r="A22" s="12"/>
      <c r="B22" s="12" t="s">
        <v>20</v>
      </c>
      <c r="C22" s="12"/>
      <c r="D22" s="12"/>
      <c r="E22" s="12"/>
      <c r="F22" s="26"/>
      <c r="G22" s="26" t="n">
        <v>634</v>
      </c>
      <c r="H22" s="27"/>
      <c r="I22" s="26" t="n">
        <f aca="false">+F22-G22</f>
        <v>-634</v>
      </c>
      <c r="J22" s="26"/>
      <c r="K22" s="26"/>
      <c r="L22" s="26"/>
      <c r="M22" s="28" t="n">
        <v>-272</v>
      </c>
      <c r="N22" s="29"/>
    </row>
    <row r="23" customFormat="false" ht="15.75" hidden="false" customHeight="false" outlineLevel="0" collapsed="false">
      <c r="A23" s="12"/>
      <c r="B23" s="12" t="s">
        <v>21</v>
      </c>
      <c r="C23" s="12"/>
      <c r="D23" s="12"/>
      <c r="E23" s="12"/>
      <c r="F23" s="26"/>
      <c r="G23" s="26" t="n">
        <v>1375</v>
      </c>
      <c r="H23" s="27"/>
      <c r="I23" s="26" t="n">
        <f aca="false">+F23-G23</f>
        <v>-1375</v>
      </c>
      <c r="J23" s="26"/>
      <c r="K23" s="26"/>
      <c r="L23" s="26" t="n">
        <v>1060</v>
      </c>
      <c r="M23" s="28" t="n">
        <v>-1482</v>
      </c>
      <c r="N23" s="29"/>
    </row>
    <row r="24" customFormat="false" ht="15" hidden="false" customHeight="false" outlineLevel="0" collapsed="false">
      <c r="A24" s="12"/>
      <c r="B24" s="12" t="s">
        <v>22</v>
      </c>
      <c r="C24" s="12"/>
      <c r="D24" s="12"/>
      <c r="E24" s="12"/>
      <c r="F24" s="26"/>
      <c r="G24" s="26"/>
      <c r="H24" s="27"/>
      <c r="I24" s="26" t="n">
        <f aca="false">+F24-G24</f>
        <v>0</v>
      </c>
      <c r="J24" s="26"/>
      <c r="K24" s="26"/>
      <c r="L24" s="26"/>
      <c r="M24" s="28" t="n">
        <v>-305</v>
      </c>
      <c r="N24" s="29"/>
    </row>
    <row r="25" customFormat="false" ht="15" hidden="false" customHeight="false" outlineLevel="0" collapsed="false">
      <c r="A25" s="12"/>
      <c r="B25" s="12" t="s">
        <v>23</v>
      </c>
      <c r="C25" s="12"/>
      <c r="D25" s="12"/>
      <c r="E25" s="12"/>
      <c r="F25" s="26"/>
      <c r="G25" s="26" t="n">
        <v>950</v>
      </c>
      <c r="H25" s="27"/>
      <c r="I25" s="26" t="n">
        <f aca="false">+F25-G25</f>
        <v>-950</v>
      </c>
      <c r="J25" s="26"/>
      <c r="K25" s="26"/>
      <c r="L25" s="26" t="n">
        <v>412</v>
      </c>
      <c r="M25" s="28" t="n">
        <v>-1120</v>
      </c>
      <c r="N25" s="29"/>
    </row>
    <row r="26" customFormat="false" ht="15.75" hidden="false" customHeight="false" outlineLevel="0" collapsed="false">
      <c r="A26" s="12"/>
      <c r="B26" s="12" t="s">
        <v>24</v>
      </c>
      <c r="C26" s="12"/>
      <c r="D26" s="12"/>
      <c r="E26" s="12"/>
      <c r="F26" s="26"/>
      <c r="G26" s="26" t="n">
        <v>1564</v>
      </c>
      <c r="H26" s="27"/>
      <c r="I26" s="26" t="n">
        <f aca="false">+F26-G26</f>
        <v>-1564</v>
      </c>
      <c r="J26" s="26"/>
      <c r="K26" s="26"/>
      <c r="L26" s="26" t="n">
        <v>2081</v>
      </c>
      <c r="M26" s="28" t="n">
        <v>-3245</v>
      </c>
      <c r="N26" s="29"/>
    </row>
    <row r="27" customFormat="false" ht="15.75" hidden="false" customHeight="false" outlineLevel="0" collapsed="false">
      <c r="A27" s="12"/>
      <c r="B27" s="12" t="s">
        <v>25</v>
      </c>
      <c r="C27" s="12"/>
      <c r="D27" s="12"/>
      <c r="E27" s="12"/>
      <c r="F27" s="26"/>
      <c r="G27" s="26" t="n">
        <v>7915</v>
      </c>
      <c r="H27" s="27"/>
      <c r="I27" s="26" t="n">
        <f aca="false">+F27-G27</f>
        <v>-7915</v>
      </c>
      <c r="J27" s="26"/>
      <c r="K27" s="26"/>
      <c r="L27" s="26"/>
      <c r="M27" s="28" t="n">
        <f aca="false">-1247-7735</f>
        <v>-8982</v>
      </c>
      <c r="N27" s="29"/>
    </row>
    <row r="28" customFormat="false" ht="7.5" hidden="false" customHeight="true" outlineLevel="0" collapsed="false">
      <c r="A28" s="12"/>
      <c r="B28" s="12"/>
      <c r="C28" s="12"/>
      <c r="D28" s="12"/>
      <c r="E28" s="12"/>
      <c r="F28" s="26"/>
      <c r="G28" s="26"/>
      <c r="H28" s="27"/>
      <c r="I28" s="26"/>
      <c r="J28" s="26"/>
      <c r="K28" s="26"/>
      <c r="L28" s="26"/>
      <c r="M28" s="28"/>
      <c r="N28" s="29"/>
    </row>
    <row r="29" customFormat="false" ht="15.75" hidden="false" customHeight="false" outlineLevel="0" collapsed="false">
      <c r="A29" s="12"/>
      <c r="B29" s="12"/>
      <c r="C29" s="12"/>
      <c r="D29" s="12"/>
      <c r="E29" s="12"/>
      <c r="F29" s="30" t="n">
        <f aca="false">SUM(F14:F28)</f>
        <v>134915</v>
      </c>
      <c r="G29" s="30" t="n">
        <f aca="false">SUM(G14:G28)</f>
        <v>83219</v>
      </c>
      <c r="H29" s="27"/>
      <c r="I29" s="12"/>
      <c r="J29" s="12"/>
      <c r="K29" s="12"/>
      <c r="L29" s="12"/>
      <c r="M29" s="15"/>
      <c r="N29" s="29"/>
    </row>
    <row r="30" customFormat="false" ht="15.75" hidden="false" customHeight="false" outlineLevel="0" collapsed="false">
      <c r="A30" s="12"/>
      <c r="B30" s="12" t="s">
        <v>26</v>
      </c>
      <c r="C30" s="12"/>
      <c r="D30" s="12"/>
      <c r="E30" s="12"/>
      <c r="F30" s="26"/>
      <c r="G30" s="26"/>
      <c r="H30" s="27"/>
      <c r="I30" s="30" t="n">
        <f aca="false">SUM(I14:I28)</f>
        <v>51696</v>
      </c>
      <c r="J30" s="26"/>
      <c r="K30" s="30" t="n">
        <f aca="false">SUM(K14:K28)</f>
        <v>152592</v>
      </c>
      <c r="L30" s="30" t="n">
        <f aca="false">SUM(L14:L28)</f>
        <v>149645</v>
      </c>
      <c r="M30" s="31" t="n">
        <f aca="false">SUM(M14:M28)</f>
        <v>13548</v>
      </c>
      <c r="N30" s="29"/>
    </row>
    <row r="31" customFormat="false" ht="15.75" hidden="false" customHeight="false" outlineLevel="0" collapsed="false">
      <c r="A31" s="12"/>
      <c r="B31" s="12"/>
      <c r="C31" s="12"/>
      <c r="D31" s="12"/>
      <c r="E31" s="12"/>
      <c r="F31" s="26"/>
      <c r="G31" s="26"/>
      <c r="H31" s="27"/>
      <c r="I31" s="26"/>
      <c r="J31" s="26"/>
      <c r="K31" s="26"/>
      <c r="L31" s="26"/>
      <c r="M31" s="28"/>
      <c r="N31" s="29"/>
    </row>
    <row r="32" customFormat="false" ht="15.75" hidden="false" customHeight="false" outlineLevel="0" collapsed="false">
      <c r="A32" s="18" t="s">
        <v>27</v>
      </c>
      <c r="B32" s="12"/>
      <c r="C32" s="12"/>
      <c r="D32" s="12"/>
      <c r="E32" s="12"/>
      <c r="F32" s="26"/>
      <c r="G32" s="26"/>
      <c r="H32" s="27"/>
      <c r="I32" s="26"/>
      <c r="J32" s="26"/>
      <c r="K32" s="26"/>
      <c r="L32" s="26"/>
      <c r="M32" s="28"/>
      <c r="N32" s="29"/>
    </row>
    <row r="33" customFormat="false" ht="15.75" hidden="false" customHeight="false" outlineLevel="0" collapsed="false">
      <c r="A33" s="12"/>
      <c r="B33" s="12" t="s">
        <v>28</v>
      </c>
      <c r="C33" s="12"/>
      <c r="D33" s="12"/>
      <c r="E33" s="12"/>
      <c r="F33" s="26"/>
      <c r="G33" s="26"/>
      <c r="H33" s="27"/>
      <c r="I33" s="26" t="n">
        <f aca="false">+F33-G33</f>
        <v>0</v>
      </c>
      <c r="J33" s="26"/>
      <c r="K33" s="26" t="n">
        <v>109343</v>
      </c>
      <c r="L33" s="26" t="n">
        <v>88901</v>
      </c>
      <c r="M33" s="28" t="n">
        <v>2837</v>
      </c>
      <c r="N33" s="29"/>
    </row>
    <row r="34" customFormat="false" ht="15.75" hidden="false" customHeight="false" outlineLevel="0" collapsed="false">
      <c r="A34" s="12"/>
      <c r="B34" s="12" t="s">
        <v>29</v>
      </c>
      <c r="C34" s="12"/>
      <c r="D34" s="12"/>
      <c r="E34" s="12"/>
      <c r="F34" s="26"/>
      <c r="G34" s="26"/>
      <c r="H34" s="27"/>
      <c r="I34" s="26" t="n">
        <f aca="false">+F34-G34</f>
        <v>0</v>
      </c>
      <c r="J34" s="26"/>
      <c r="K34" s="26"/>
      <c r="L34" s="26"/>
      <c r="M34" s="28" t="n">
        <v>-9515</v>
      </c>
      <c r="N34" s="29"/>
    </row>
    <row r="35" customFormat="false" ht="15.75" hidden="false" customHeight="false" outlineLevel="0" collapsed="false">
      <c r="A35" s="12"/>
      <c r="B35" s="12" t="s">
        <v>30</v>
      </c>
      <c r="C35" s="12"/>
      <c r="D35" s="12"/>
      <c r="E35" s="12"/>
      <c r="F35" s="26" t="n">
        <v>2449</v>
      </c>
      <c r="G35" s="26" t="n">
        <v>9190</v>
      </c>
      <c r="H35" s="27"/>
      <c r="I35" s="26" t="n">
        <f aca="false">+F35-G35</f>
        <v>-6741</v>
      </c>
      <c r="J35" s="26"/>
      <c r="K35" s="26"/>
      <c r="L35" s="26"/>
      <c r="M35" s="28" t="n">
        <v>0</v>
      </c>
      <c r="N35" s="29"/>
    </row>
    <row r="36" customFormat="false" ht="15" hidden="false" customHeight="false" outlineLevel="0" collapsed="false">
      <c r="A36" s="12"/>
      <c r="B36" s="12" t="s">
        <v>31</v>
      </c>
      <c r="C36" s="12"/>
      <c r="D36" s="12"/>
      <c r="E36" s="12"/>
      <c r="F36" s="26" t="n">
        <v>12420</v>
      </c>
      <c r="G36" s="26" t="n">
        <v>13030</v>
      </c>
      <c r="H36" s="27"/>
      <c r="I36" s="26" t="n">
        <f aca="false">+F36-G36</f>
        <v>-610</v>
      </c>
      <c r="J36" s="26"/>
      <c r="K36" s="26"/>
      <c r="L36" s="26"/>
      <c r="M36" s="28" t="n">
        <v>396</v>
      </c>
      <c r="N36" s="29"/>
    </row>
    <row r="37" customFormat="false" ht="15.75" hidden="false" customHeight="false" outlineLevel="0" collapsed="false">
      <c r="A37" s="12"/>
      <c r="B37" s="12" t="s">
        <v>32</v>
      </c>
      <c r="C37" s="12"/>
      <c r="D37" s="12"/>
      <c r="E37" s="12"/>
      <c r="F37" s="26"/>
      <c r="G37" s="26"/>
      <c r="H37" s="27"/>
      <c r="I37" s="26" t="n">
        <f aca="false">+F37-G37</f>
        <v>0</v>
      </c>
      <c r="J37" s="26"/>
      <c r="K37" s="26"/>
      <c r="L37" s="26"/>
      <c r="M37" s="28" t="n">
        <v>5238</v>
      </c>
      <c r="N37" s="29"/>
    </row>
    <row r="38" customFormat="false" ht="15.75" hidden="false" customHeight="false" outlineLevel="0" collapsed="false">
      <c r="A38" s="12"/>
      <c r="B38" s="12" t="s">
        <v>33</v>
      </c>
      <c r="C38" s="12"/>
      <c r="D38" s="12"/>
      <c r="E38" s="12"/>
      <c r="F38" s="26"/>
      <c r="G38" s="26"/>
      <c r="H38" s="27"/>
      <c r="I38" s="26" t="n">
        <f aca="false">+F38-G38</f>
        <v>0</v>
      </c>
      <c r="J38" s="26"/>
      <c r="K38" s="26"/>
      <c r="L38" s="26"/>
      <c r="M38" s="28" t="n">
        <v>650</v>
      </c>
      <c r="N38" s="29"/>
    </row>
    <row r="39" customFormat="false" ht="15" hidden="false" customHeight="false" outlineLevel="0" collapsed="false">
      <c r="A39" s="12"/>
      <c r="B39" s="12" t="s">
        <v>34</v>
      </c>
      <c r="C39" s="12"/>
      <c r="D39" s="12"/>
      <c r="E39" s="12"/>
      <c r="F39" s="26" t="n">
        <v>3392</v>
      </c>
      <c r="G39" s="26"/>
      <c r="H39" s="27"/>
      <c r="I39" s="26" t="n">
        <f aca="false">+F39-G39</f>
        <v>3392</v>
      </c>
      <c r="J39" s="26"/>
      <c r="K39" s="26" t="n">
        <v>39518</v>
      </c>
      <c r="L39" s="26" t="n">
        <v>35538</v>
      </c>
      <c r="M39" s="28" t="n">
        <v>4810</v>
      </c>
      <c r="N39" s="29"/>
    </row>
    <row r="40" customFormat="false" ht="7.5" hidden="false" customHeight="true" outlineLevel="0" collapsed="false">
      <c r="A40" s="12"/>
      <c r="B40" s="12"/>
      <c r="C40" s="12"/>
      <c r="D40" s="12"/>
      <c r="E40" s="12"/>
      <c r="F40" s="26"/>
      <c r="G40" s="26"/>
      <c r="H40" s="27"/>
      <c r="I40" s="26"/>
      <c r="J40" s="26"/>
      <c r="K40" s="26"/>
      <c r="L40" s="26"/>
      <c r="M40" s="28"/>
      <c r="N40" s="29"/>
    </row>
    <row r="41" customFormat="false" ht="15.75" hidden="false" customHeight="false" outlineLevel="0" collapsed="false">
      <c r="A41" s="12"/>
      <c r="B41" s="12"/>
      <c r="C41" s="12"/>
      <c r="D41" s="12"/>
      <c r="E41" s="12"/>
      <c r="F41" s="30" t="n">
        <f aca="false">SUM(F33:F40)</f>
        <v>18261</v>
      </c>
      <c r="G41" s="30" t="n">
        <f aca="false">SUM(G33:G40)</f>
        <v>22220</v>
      </c>
      <c r="H41" s="27"/>
      <c r="I41" s="12"/>
      <c r="J41" s="12"/>
      <c r="K41" s="12"/>
      <c r="L41" s="12"/>
      <c r="M41" s="15"/>
      <c r="N41" s="29"/>
    </row>
    <row r="42" customFormat="false" ht="15.75" hidden="false" customHeight="false" outlineLevel="0" collapsed="false">
      <c r="A42" s="12"/>
      <c r="B42" s="12" t="s">
        <v>26</v>
      </c>
      <c r="C42" s="12"/>
      <c r="D42" s="12"/>
      <c r="E42" s="12"/>
      <c r="F42" s="26"/>
      <c r="G42" s="26"/>
      <c r="H42" s="27"/>
      <c r="I42" s="30" t="n">
        <f aca="false">SUM(I33:I40)</f>
        <v>-3959</v>
      </c>
      <c r="J42" s="26"/>
      <c r="K42" s="30" t="n">
        <f aca="false">SUM(K33:K40)</f>
        <v>148861</v>
      </c>
      <c r="L42" s="30" t="n">
        <f aca="false">SUM(L33:L40)</f>
        <v>124439</v>
      </c>
      <c r="M42" s="31" t="n">
        <f aca="false">SUM(M33:M40)</f>
        <v>4416</v>
      </c>
      <c r="N42" s="29"/>
    </row>
    <row r="43" customFormat="false" ht="15.75" hidden="false" customHeight="false" outlineLevel="0" collapsed="false">
      <c r="A43" s="12"/>
      <c r="B43" s="12"/>
      <c r="C43" s="12"/>
      <c r="D43" s="12"/>
      <c r="E43" s="12"/>
      <c r="F43" s="26"/>
      <c r="G43" s="26"/>
      <c r="H43" s="27"/>
      <c r="I43" s="26"/>
      <c r="J43" s="26"/>
      <c r="K43" s="26"/>
      <c r="L43" s="26"/>
      <c r="M43" s="28"/>
      <c r="N43" s="29"/>
    </row>
    <row r="44" customFormat="false" ht="15.75" hidden="false" customHeight="false" outlineLevel="0" collapsed="false">
      <c r="A44" s="18" t="s">
        <v>35</v>
      </c>
      <c r="B44" s="12"/>
      <c r="C44" s="12"/>
      <c r="D44" s="12"/>
      <c r="E44" s="12"/>
      <c r="F44" s="12"/>
      <c r="G44" s="12"/>
      <c r="H44" s="14"/>
      <c r="I44" s="12"/>
      <c r="J44" s="12"/>
      <c r="K44" s="12"/>
      <c r="L44" s="12"/>
      <c r="M44" s="15"/>
      <c r="N44" s="29"/>
    </row>
    <row r="45" customFormat="false" ht="15.75" hidden="false" customHeight="false" outlineLevel="0" collapsed="false">
      <c r="A45" s="12"/>
      <c r="B45" s="12" t="s">
        <v>36</v>
      </c>
      <c r="C45" s="12"/>
      <c r="D45" s="12"/>
      <c r="E45" s="12"/>
      <c r="F45" s="26" t="n">
        <f aca="false">641+5</f>
        <v>646</v>
      </c>
      <c r="G45" s="26"/>
      <c r="H45" s="27"/>
      <c r="I45" s="26" t="n">
        <f aca="false">+F45-G45</f>
        <v>646</v>
      </c>
      <c r="J45" s="26"/>
      <c r="K45" s="26" t="n">
        <v>499</v>
      </c>
      <c r="L45" s="26"/>
      <c r="M45" s="28" t="n">
        <v>610</v>
      </c>
      <c r="N45" s="29"/>
    </row>
    <row r="46" customFormat="false" ht="15.75" hidden="false" customHeight="false" outlineLevel="0" collapsed="false">
      <c r="A46" s="12"/>
      <c r="B46" s="12" t="s">
        <v>37</v>
      </c>
      <c r="C46" s="12"/>
      <c r="D46" s="12"/>
      <c r="E46" s="12"/>
      <c r="F46" s="26" t="n">
        <v>4487</v>
      </c>
      <c r="G46" s="26" t="n">
        <v>4487</v>
      </c>
      <c r="H46" s="27"/>
      <c r="I46" s="26" t="n">
        <f aca="false">+F46-G46</f>
        <v>0</v>
      </c>
      <c r="J46" s="26"/>
      <c r="K46" s="26" t="n">
        <v>1419</v>
      </c>
      <c r="L46" s="26"/>
      <c r="M46" s="28" t="n">
        <v>0</v>
      </c>
      <c r="N46" s="29"/>
    </row>
    <row r="47" customFormat="false" ht="15.75" hidden="false" customHeight="false" outlineLevel="0" collapsed="false">
      <c r="A47" s="12"/>
      <c r="B47" s="12" t="s">
        <v>38</v>
      </c>
      <c r="C47" s="12"/>
      <c r="D47" s="12"/>
      <c r="E47" s="12"/>
      <c r="F47" s="26" t="n">
        <v>1851</v>
      </c>
      <c r="G47" s="26"/>
      <c r="H47" s="27"/>
      <c r="I47" s="26" t="n">
        <f aca="false">+F47-G47</f>
        <v>1851</v>
      </c>
      <c r="J47" s="26"/>
      <c r="K47" s="26"/>
      <c r="L47" s="26"/>
      <c r="M47" s="28" t="n">
        <v>790</v>
      </c>
      <c r="N47" s="29"/>
    </row>
    <row r="48" customFormat="false" ht="15.75" hidden="false" customHeight="false" outlineLevel="0" collapsed="false">
      <c r="A48" s="12"/>
      <c r="B48" s="12" t="s">
        <v>39</v>
      </c>
      <c r="C48" s="12"/>
      <c r="D48" s="12"/>
      <c r="E48" s="12"/>
      <c r="F48" s="26"/>
      <c r="G48" s="26"/>
      <c r="H48" s="27"/>
      <c r="I48" s="26" t="n">
        <f aca="false">+F48-G48</f>
        <v>0</v>
      </c>
      <c r="J48" s="26"/>
      <c r="K48" s="26"/>
      <c r="L48" s="26"/>
      <c r="M48" s="28" t="n">
        <v>506</v>
      </c>
      <c r="N48" s="29"/>
    </row>
    <row r="49" customFormat="false" ht="15" hidden="false" customHeight="false" outlineLevel="0" collapsed="false">
      <c r="A49" s="12"/>
      <c r="B49" s="12" t="s">
        <v>40</v>
      </c>
      <c r="C49" s="12"/>
      <c r="D49" s="12"/>
      <c r="E49" s="12"/>
      <c r="F49" s="26"/>
      <c r="G49" s="26" t="n">
        <f aca="false">7590-7500</f>
        <v>90</v>
      </c>
      <c r="H49" s="27"/>
      <c r="I49" s="26" t="n">
        <f aca="false">+F49-G49</f>
        <v>-90</v>
      </c>
      <c r="J49" s="26"/>
      <c r="K49" s="26"/>
      <c r="L49" s="26" t="n">
        <v>1587</v>
      </c>
      <c r="M49" s="28" t="n">
        <v>-500</v>
      </c>
      <c r="N49" s="29"/>
    </row>
    <row r="50" customFormat="false" ht="15" hidden="false" customHeight="false" outlineLevel="0" collapsed="false">
      <c r="A50" s="12"/>
      <c r="B50" s="12" t="s">
        <v>22</v>
      </c>
      <c r="C50" s="12"/>
      <c r="D50" s="12"/>
      <c r="E50" s="12"/>
      <c r="F50" s="26"/>
      <c r="G50" s="26" t="n">
        <f aca="false">1250+7500</f>
        <v>8750</v>
      </c>
      <c r="H50" s="27"/>
      <c r="I50" s="26" t="n">
        <f aca="false">+F50-G50</f>
        <v>-8750</v>
      </c>
      <c r="J50" s="26"/>
      <c r="K50" s="26"/>
      <c r="L50" s="26" t="n">
        <v>5000</v>
      </c>
      <c r="M50" s="28" t="n">
        <v>-6250</v>
      </c>
      <c r="N50" s="29"/>
    </row>
    <row r="51" customFormat="false" ht="15.75" hidden="false" customHeight="false" outlineLevel="0" collapsed="false">
      <c r="A51" s="12"/>
      <c r="B51" s="12" t="s">
        <v>41</v>
      </c>
      <c r="C51" s="12"/>
      <c r="D51" s="12"/>
      <c r="E51" s="12"/>
      <c r="F51" s="26"/>
      <c r="G51" s="26"/>
      <c r="H51" s="27"/>
      <c r="I51" s="26" t="n">
        <f aca="false">+F51-G51</f>
        <v>0</v>
      </c>
      <c r="J51" s="26"/>
      <c r="K51" s="26"/>
      <c r="L51" s="26"/>
      <c r="M51" s="28" t="n">
        <v>-12000</v>
      </c>
      <c r="N51" s="29"/>
    </row>
    <row r="52" customFormat="false" ht="15.75" hidden="false" customHeight="false" outlineLevel="0" collapsed="false">
      <c r="A52" s="12"/>
      <c r="B52" s="12" t="s">
        <v>42</v>
      </c>
      <c r="C52" s="12"/>
      <c r="D52" s="12"/>
      <c r="E52" s="12"/>
      <c r="F52" s="26"/>
      <c r="G52" s="26"/>
      <c r="H52" s="27"/>
      <c r="I52" s="26" t="n">
        <f aca="false">+F52-G52</f>
        <v>0</v>
      </c>
      <c r="J52" s="26"/>
      <c r="K52" s="26"/>
      <c r="L52" s="26"/>
      <c r="M52" s="28" t="n">
        <v>-854</v>
      </c>
      <c r="N52" s="29"/>
    </row>
    <row r="53" customFormat="false" ht="15.75" hidden="false" customHeight="false" outlineLevel="0" collapsed="false">
      <c r="A53" s="12"/>
      <c r="B53" s="12"/>
      <c r="C53" s="12"/>
      <c r="D53" s="12"/>
      <c r="E53" s="12"/>
      <c r="F53" s="30" t="n">
        <f aca="false">SUM(F45:F52)</f>
        <v>6984</v>
      </c>
      <c r="G53" s="30" t="n">
        <f aca="false">SUM(G45:G52)</f>
        <v>13327</v>
      </c>
      <c r="H53" s="27"/>
      <c r="I53" s="12"/>
      <c r="J53" s="12"/>
      <c r="K53" s="12"/>
      <c r="L53" s="12"/>
      <c r="M53" s="15"/>
      <c r="N53" s="29"/>
    </row>
    <row r="54" customFormat="false" ht="15.75" hidden="false" customHeight="false" outlineLevel="0" collapsed="false">
      <c r="A54" s="12"/>
      <c r="B54" s="12" t="s">
        <v>26</v>
      </c>
      <c r="C54" s="12"/>
      <c r="D54" s="12"/>
      <c r="E54" s="12"/>
      <c r="F54" s="27"/>
      <c r="G54" s="27"/>
      <c r="H54" s="27"/>
      <c r="I54" s="30" t="n">
        <f aca="false">SUM(I45:I53)</f>
        <v>-6343</v>
      </c>
      <c r="J54" s="26"/>
      <c r="K54" s="30" t="n">
        <f aca="false">SUM(K45:K52)</f>
        <v>1918</v>
      </c>
      <c r="L54" s="30" t="n">
        <f aca="false">SUM(L45:L52)</f>
        <v>6587</v>
      </c>
      <c r="M54" s="31" t="n">
        <f aca="false">SUM(M45:M53)</f>
        <v>-17698</v>
      </c>
      <c r="N54" s="29"/>
    </row>
    <row r="55" customFormat="false" ht="15.75" hidden="false" customHeight="false" outlineLevel="0" collapsed="false">
      <c r="A55" s="12"/>
      <c r="B55" s="12"/>
      <c r="C55" s="12"/>
      <c r="D55" s="12"/>
      <c r="E55" s="12"/>
      <c r="F55" s="27"/>
      <c r="G55" s="27"/>
      <c r="H55" s="27"/>
      <c r="I55" s="27"/>
      <c r="J55" s="26"/>
      <c r="K55" s="27"/>
      <c r="L55" s="27"/>
      <c r="M55" s="32"/>
      <c r="N55" s="29"/>
    </row>
    <row r="56" customFormat="false" ht="16.5" hidden="false" customHeight="false" outlineLevel="0" collapsed="false">
      <c r="A56" s="18" t="s">
        <v>43</v>
      </c>
      <c r="B56" s="12"/>
      <c r="C56" s="12"/>
      <c r="D56" s="12"/>
      <c r="E56" s="12"/>
      <c r="F56" s="33" t="n">
        <f aca="false">+F29+F41+F53</f>
        <v>160160</v>
      </c>
      <c r="G56" s="33" t="n">
        <f aca="false">+G29+G41+G53</f>
        <v>118766</v>
      </c>
      <c r="H56" s="27"/>
      <c r="N56" s="29"/>
    </row>
    <row r="57" customFormat="false" ht="7.5" hidden="false" customHeight="true" outlineLevel="0" collapsed="false">
      <c r="A57" s="18"/>
      <c r="B57" s="12"/>
      <c r="C57" s="12"/>
      <c r="D57" s="12"/>
      <c r="E57" s="12"/>
      <c r="F57" s="27"/>
      <c r="G57" s="27"/>
      <c r="H57" s="27"/>
      <c r="N57" s="29"/>
    </row>
    <row r="58" customFormat="false" ht="16.5" hidden="false" customHeight="false" outlineLevel="0" collapsed="false">
      <c r="A58" s="18" t="s">
        <v>44</v>
      </c>
      <c r="B58" s="12"/>
      <c r="C58" s="12"/>
      <c r="D58" s="12"/>
      <c r="E58" s="12"/>
      <c r="F58" s="27"/>
      <c r="G58" s="27"/>
      <c r="H58" s="27"/>
      <c r="I58" s="33" t="n">
        <f aca="false">+I30+I42+I54</f>
        <v>41394</v>
      </c>
      <c r="J58" s="27"/>
      <c r="K58" s="33" t="n">
        <f aca="false">+K30+K42+K54</f>
        <v>303371</v>
      </c>
      <c r="L58" s="33" t="n">
        <f aca="false">+L30+L42+L54</f>
        <v>280671</v>
      </c>
      <c r="M58" s="34" t="n">
        <f aca="false">+M30+M42+M54</f>
        <v>266</v>
      </c>
      <c r="N58" s="29"/>
    </row>
    <row r="59" customFormat="false" ht="16.5" hidden="false" customHeight="false" outlineLevel="0" collapsed="false">
      <c r="A59" s="12"/>
      <c r="B59" s="12"/>
      <c r="C59" s="12"/>
      <c r="D59" s="12"/>
      <c r="E59" s="12"/>
      <c r="F59" s="27"/>
      <c r="G59" s="27"/>
      <c r="H59" s="27"/>
      <c r="I59" s="12"/>
      <c r="J59" s="12"/>
      <c r="K59" s="12"/>
      <c r="L59" s="12"/>
      <c r="M59" s="15"/>
      <c r="N59" s="29"/>
    </row>
    <row r="60" customFormat="false" ht="15" hidden="false" customHeight="false" outlineLevel="0" collapsed="false">
      <c r="A60" s="16"/>
      <c r="B60" s="12"/>
      <c r="C60" s="12"/>
      <c r="D60" s="12"/>
      <c r="E60" s="12"/>
      <c r="F60" s="26"/>
      <c r="G60" s="26"/>
      <c r="H60" s="27"/>
      <c r="I60" s="26"/>
      <c r="J60" s="26"/>
      <c r="K60" s="26"/>
      <c r="L60" s="26"/>
      <c r="M60" s="28"/>
      <c r="N60" s="29"/>
    </row>
    <row r="61" customFormat="false" ht="9.75" hidden="false" customHeight="true" outlineLevel="0" collapsed="false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35"/>
    </row>
  </sheetData>
  <printOptions headings="false" gridLines="false" gridLinesSet="true" horizontalCentered="false" verticalCentered="false"/>
  <pageMargins left="0.8" right="0.7" top="0.5" bottom="0.5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LibreOffice/7.0.5.2$Windows_X86_64 LibreOffice_project/64390860c6cd0aca4beafafcfd84613dd9dfb63a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2017-09-23T20:23:18Z</dcterms:created>
  <dc:creator>Owner</dc:creator>
  <dc:description/>
  <dc:language>en-GB</dc:language>
  <cp:lastModifiedBy/>
  <cp:lastPrinted>2021-08-29T10:28:21Z</cp:lastPrinted>
  <dcterms:modified xsi:type="dcterms:W3CDTF">2021-09-28T19:57:24Z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